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สภ.ศรีนครินทร์\ita\ประจำปี 2567\OIT 2567\O11 ข้อมูลผลการดำเนินงานในเชิงสถิติ\สถิติ 5 กลุ่ม\"/>
    </mc:Choice>
  </mc:AlternateContent>
  <xr:revisionPtr revIDLastSave="0" documentId="8_{7C5089F3-7E8C-4878-8457-8B9E07774048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ตุลาคม 2566" sheetId="35" r:id="rId1"/>
    <sheet name="Sheet3" sheetId="5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35" l="1"/>
  <c r="G64" i="35"/>
  <c r="G63" i="35"/>
  <c r="G62" i="35"/>
  <c r="G61" i="35"/>
  <c r="I87" i="35"/>
  <c r="F87" i="35"/>
  <c r="I86" i="35"/>
  <c r="F86" i="35"/>
  <c r="I85" i="35"/>
  <c r="F85" i="35"/>
  <c r="I84" i="35"/>
  <c r="F84" i="35"/>
  <c r="I83" i="35"/>
  <c r="F83" i="35"/>
  <c r="I82" i="35"/>
  <c r="F82" i="35"/>
  <c r="E81" i="35"/>
  <c r="D81" i="35"/>
  <c r="C81" i="35"/>
  <c r="B81" i="35"/>
  <c r="I79" i="35"/>
  <c r="F79" i="35"/>
  <c r="I78" i="35"/>
  <c r="F78" i="35"/>
  <c r="I77" i="35"/>
  <c r="F77" i="35"/>
  <c r="I76" i="35"/>
  <c r="F76" i="35"/>
  <c r="I75" i="35"/>
  <c r="F75" i="35"/>
  <c r="I74" i="35"/>
  <c r="F74" i="35"/>
  <c r="I73" i="35"/>
  <c r="F73" i="35"/>
  <c r="I72" i="35"/>
  <c r="F72" i="35"/>
  <c r="I71" i="35"/>
  <c r="F71" i="35"/>
  <c r="I70" i="35"/>
  <c r="F70" i="35"/>
  <c r="I69" i="35"/>
  <c r="F69" i="35"/>
  <c r="I68" i="35"/>
  <c r="F68" i="35"/>
  <c r="I67" i="35"/>
  <c r="F67" i="35"/>
  <c r="E66" i="35"/>
  <c r="D66" i="35"/>
  <c r="F66" i="35" s="1"/>
  <c r="C66" i="35"/>
  <c r="B66" i="35"/>
  <c r="I65" i="35"/>
  <c r="I64" i="35"/>
  <c r="F64" i="35"/>
  <c r="I63" i="35"/>
  <c r="F63" i="35"/>
  <c r="I62" i="35"/>
  <c r="F62" i="35"/>
  <c r="I61" i="35"/>
  <c r="F61" i="35"/>
  <c r="E60" i="35"/>
  <c r="D60" i="35"/>
  <c r="C60" i="35"/>
  <c r="B60" i="35"/>
  <c r="F60" i="35" s="1"/>
  <c r="F31" i="35"/>
  <c r="E29" i="35"/>
  <c r="D29" i="35"/>
  <c r="D28" i="35" s="1"/>
  <c r="C29" i="35"/>
  <c r="B29" i="35"/>
  <c r="B28" i="35" s="1"/>
  <c r="F57" i="35"/>
  <c r="F56" i="35"/>
  <c r="F55" i="35"/>
  <c r="F54" i="35"/>
  <c r="F52" i="35"/>
  <c r="F51" i="35"/>
  <c r="F50" i="35"/>
  <c r="E49" i="35"/>
  <c r="D49" i="35"/>
  <c r="C49" i="35"/>
  <c r="B49" i="35"/>
  <c r="F48" i="35"/>
  <c r="F47" i="35"/>
  <c r="F46" i="35"/>
  <c r="F45" i="35"/>
  <c r="E44" i="35"/>
  <c r="D44" i="35"/>
  <c r="C44" i="35"/>
  <c r="C39" i="35" s="1"/>
  <c r="B44" i="35"/>
  <c r="F43" i="35"/>
  <c r="F42" i="35"/>
  <c r="F41" i="35"/>
  <c r="E40" i="35"/>
  <c r="D40" i="35"/>
  <c r="D39" i="35" s="1"/>
  <c r="C40" i="35"/>
  <c r="B40" i="35"/>
  <c r="G37" i="35"/>
  <c r="F37" i="35"/>
  <c r="G36" i="35"/>
  <c r="F36" i="35"/>
  <c r="G35" i="35"/>
  <c r="F35" i="35"/>
  <c r="G33" i="35"/>
  <c r="F33" i="35"/>
  <c r="G30" i="35"/>
  <c r="E28" i="35"/>
  <c r="C28" i="35"/>
  <c r="G26" i="35"/>
  <c r="F26" i="35"/>
  <c r="G25" i="35"/>
  <c r="F25" i="35"/>
  <c r="G24" i="35"/>
  <c r="F24" i="35"/>
  <c r="G23" i="35"/>
  <c r="F23" i="35"/>
  <c r="G22" i="35"/>
  <c r="F22" i="35"/>
  <c r="G21" i="35"/>
  <c r="F21" i="35"/>
  <c r="G20" i="35"/>
  <c r="F20" i="35"/>
  <c r="G19" i="35"/>
  <c r="D18" i="35"/>
  <c r="C19" i="35"/>
  <c r="C18" i="35" s="1"/>
  <c r="B19" i="35"/>
  <c r="F19" i="35" s="1"/>
  <c r="B18" i="35"/>
  <c r="F18" i="35" s="1"/>
  <c r="G17" i="35"/>
  <c r="G15" i="35"/>
  <c r="G13" i="35"/>
  <c r="G12" i="35"/>
  <c r="E11" i="35"/>
  <c r="D11" i="35"/>
  <c r="C11" i="35"/>
  <c r="B11" i="35"/>
  <c r="F11" i="35" s="1"/>
  <c r="G10" i="35"/>
  <c r="F10" i="35"/>
  <c r="G9" i="35"/>
  <c r="F9" i="35"/>
  <c r="G8" i="35"/>
  <c r="F8" i="35"/>
  <c r="G7" i="35"/>
  <c r="F7" i="35"/>
  <c r="G6" i="35"/>
  <c r="F6" i="35"/>
  <c r="E5" i="35"/>
  <c r="D5" i="35"/>
  <c r="C5" i="35"/>
  <c r="B5" i="35"/>
  <c r="B39" i="35"/>
  <c r="E18" i="35"/>
  <c r="E39" i="35"/>
  <c r="F29" i="35" l="1"/>
  <c r="F40" i="35"/>
  <c r="G11" i="35"/>
  <c r="G66" i="35"/>
  <c r="I66" i="35"/>
  <c r="G81" i="35"/>
  <c r="F39" i="35"/>
  <c r="F28" i="35"/>
  <c r="G28" i="35"/>
  <c r="G18" i="35"/>
  <c r="I60" i="35"/>
  <c r="G60" i="35"/>
  <c r="F81" i="35"/>
  <c r="F44" i="35"/>
  <c r="F49" i="35"/>
  <c r="G29" i="35"/>
  <c r="I81" i="35"/>
  <c r="F5" i="35"/>
  <c r="G5" i="35"/>
</calcChain>
</file>

<file path=xl/sharedStrings.xml><?xml version="1.0" encoding="utf-8"?>
<sst xmlns="http://schemas.openxmlformats.org/spreadsheetml/2006/main" count="117" uniqueCount="99">
  <si>
    <t>ประเภทความผิด</t>
  </si>
  <si>
    <t>+ เพิ่ม</t>
  </si>
  <si>
    <t>หมายเหตุ</t>
  </si>
  <si>
    <t>รับแจ้ง</t>
  </si>
  <si>
    <t>จับ</t>
  </si>
  <si>
    <t>- ลด</t>
  </si>
  <si>
    <t>ร้อยละ</t>
  </si>
  <si>
    <t>เป้าหมาย</t>
  </si>
  <si>
    <t>1. คดีอุกฉกรรจ์สะเทือนขวัญ</t>
  </si>
  <si>
    <t xml:space="preserve">     1.1 ฆ่าผู้อื่นโดยเจตนา</t>
  </si>
  <si>
    <t xml:space="preserve">     1.2 ปล้นทรัพย์</t>
  </si>
  <si>
    <t xml:space="preserve">     1.3 ชิงทรัพย์ (รวม)</t>
  </si>
  <si>
    <t>2. คดีชีวิต ร่างกาย และเพศ</t>
  </si>
  <si>
    <t>3. คดีประทุษร้ายต่อทรัพย์</t>
  </si>
  <si>
    <t xml:space="preserve">     3.1 ลักทรัพย์</t>
  </si>
  <si>
    <t xml:space="preserve">     3.2 วิ่งราวทรัพย์</t>
  </si>
  <si>
    <t xml:space="preserve">     3.3 รีดเอาทรัพย์</t>
  </si>
  <si>
    <t xml:space="preserve">     3.4 กรรโชกทรัพย์</t>
  </si>
  <si>
    <t>4. คดีที่น่าสนใจ</t>
  </si>
  <si>
    <t>ราย</t>
  </si>
  <si>
    <t>คน</t>
  </si>
  <si>
    <t>5.  คดีรัฐเป็นผู้เสียหาย</t>
  </si>
  <si>
    <t xml:space="preserve">     5.2 การพนัน</t>
  </si>
  <si>
    <t xml:space="preserve"> </t>
  </si>
  <si>
    <t xml:space="preserve">               ผลการปฏิบัติ</t>
  </si>
  <si>
    <t xml:space="preserve">     1.4 วางเพลิง</t>
  </si>
  <si>
    <t xml:space="preserve">     1.5 ลักพาเรียกค่าไถ่</t>
  </si>
  <si>
    <t xml:space="preserve">     2.1 ฆ่าผู้อื่นโดยไม่เจตนา</t>
  </si>
  <si>
    <t xml:space="preserve">     2.2 กระทำการโดยประมาท</t>
  </si>
  <si>
    <t xml:space="preserve">           เป็นเหตุให้ผู้อื่นถึงแก่ความตาย</t>
  </si>
  <si>
    <t xml:space="preserve">     2.3 พยายามฆ่า</t>
  </si>
  <si>
    <t xml:space="preserve">     2.4 ทำร้ายร่างกาย</t>
  </si>
  <si>
    <t xml:space="preserve">     2.5 ข่มขืนกระทำชำเรา</t>
  </si>
  <si>
    <t xml:space="preserve">          3.1.2 โจรกรรมรถจักรยานยนต์</t>
  </si>
  <si>
    <t xml:space="preserve">          3.1.1 ลักทรัพย์ทั่วไป</t>
  </si>
  <si>
    <t xml:space="preserve">          3.1.3 โจรกรรมรถยนต์</t>
  </si>
  <si>
    <t xml:space="preserve">     3.5 รับของโจร ยกเว้น </t>
  </si>
  <si>
    <t xml:space="preserve">           การปล้นทรัพย์และชิงทรัพย์</t>
  </si>
  <si>
    <t xml:space="preserve">     4.1 ความผิดเกี่ยวกับอาชญากรรม</t>
  </si>
  <si>
    <t xml:space="preserve">           ทางเทคโนโลยี ตาม พ.ร.บ.</t>
  </si>
  <si>
    <t xml:space="preserve">           คอมพิวเตอร์</t>
  </si>
  <si>
    <t xml:space="preserve">     4.2 ความผิดเกี่ยวกับบัตรอิเล็กทรอนิกส์</t>
  </si>
  <si>
    <t xml:space="preserve">           (ป.อาญา ม.269/1 - 269/7)</t>
  </si>
  <si>
    <t xml:space="preserve">     4.3 ฉ้อโกงทรัพย์</t>
  </si>
  <si>
    <t xml:space="preserve">     4.4 ยักยอกทรัพย์</t>
  </si>
  <si>
    <t xml:space="preserve">     4.5 ทำให้เสียทรัพย์</t>
  </si>
  <si>
    <t xml:space="preserve">            5.1.3 วัตถุระเบิด</t>
  </si>
  <si>
    <t xml:space="preserve">           5.2.3 การพนันอื่นๆ</t>
  </si>
  <si>
    <t xml:space="preserve">           5.2.1 สลากกินรวบ</t>
  </si>
  <si>
    <t xml:space="preserve">           5.2.2 ทายผลฟุตบอลออนไลน์</t>
  </si>
  <si>
    <t xml:space="preserve">     5.4  ความผิดเกี่ยวกับ พ.ร.บ.คนเข้าเมือง</t>
  </si>
  <si>
    <t xml:space="preserve">           5.4.1 นำพาให้ที่พักพิง</t>
  </si>
  <si>
    <t xml:space="preserve">           5.4.2 ลักลอบหลบหนีเข้าเมือง</t>
  </si>
  <si>
    <t xml:space="preserve">     5.5  ความผิดเกี่ยวกับการป้องกันและ</t>
  </si>
  <si>
    <t xml:space="preserve">           ปราบปรามการค้าประเวณี</t>
  </si>
  <si>
    <t xml:space="preserve">     5.6 ความผิดเกี่ยวกับสถานบริการ</t>
  </si>
  <si>
    <t>เพิ่ม/ลด</t>
  </si>
  <si>
    <t xml:space="preserve">   หมายเหต</t>
  </si>
  <si>
    <t xml:space="preserve"> จำนวนประชากร 521,619 คน</t>
  </si>
  <si>
    <t xml:space="preserve"> สถิติคดีอาญา 5 กลุ่ม ของ   สภ.ศรีนครินทร์</t>
  </si>
  <si>
    <t xml:space="preserve"> แสนคน</t>
  </si>
  <si>
    <t>อัตราคดีต่อ</t>
  </si>
  <si>
    <t xml:space="preserve">     5.3  ความผิดเกี่ยวกับวัตถุ สื่อสิ่งพิมพ์ลามกอนาจาร</t>
  </si>
  <si>
    <t xml:space="preserve">           4.1.1 พ.ร.บ.ว่าด้วยการกระทำความผิดทาง</t>
  </si>
  <si>
    <t xml:space="preserve">     5.1 อาวุธปืนและวัตถุระเบิด</t>
  </si>
  <si>
    <t xml:space="preserve">            5.1.1 อาวุธปืนสงคราม</t>
  </si>
  <si>
    <t xml:space="preserve">            5.1.2 อาวุธปืนธรรมดา</t>
  </si>
  <si>
    <t xml:space="preserve">     5.7 ความผิดเกี่ยวกับการควบคุมเครื่องดื่มแอลกอฮอล์</t>
  </si>
  <si>
    <t xml:space="preserve">     5.8 การป้องกันและปราบปรามการค้ามนุษย์</t>
  </si>
  <si>
    <t xml:space="preserve">     5.9 พ.ร.บ.การป้องกันปราบปรามการฟอกเงิน</t>
  </si>
  <si>
    <t xml:space="preserve">  - ผลิต/นำเข้า/ส่งออก</t>
  </si>
  <si>
    <t xml:space="preserve">  - จำหน่าย</t>
  </si>
  <si>
    <t xml:space="preserve">  - ครอบครอง</t>
  </si>
  <si>
    <t xml:space="preserve">  - เสพยาเสพติด</t>
  </si>
  <si>
    <t xml:space="preserve">  - พ.ร.บ.คุ้มครองเด็ก</t>
  </si>
  <si>
    <t xml:space="preserve">  - พ.ร.บ.ลิขสิทธิ์</t>
  </si>
  <si>
    <t xml:space="preserve">  - พ.ร.บ.สิทธิบัตร</t>
  </si>
  <si>
    <t xml:space="preserve">  - พ.ร.บ.เครื่องหมายการค้า</t>
  </si>
  <si>
    <t xml:space="preserve">  - พ.ร.บ.ป่าไม้</t>
  </si>
  <si>
    <t xml:space="preserve">  - พ.ร.บ.ป่าสงวนแห่งชาติ</t>
  </si>
  <si>
    <t xml:space="preserve">  - พ.ร.บ.อุทธยานแห่งชาติ</t>
  </si>
  <si>
    <t xml:space="preserve">  - พ.ร.บ.สงวนและคุ้มครองสัตว์ป่า</t>
  </si>
  <si>
    <t xml:space="preserve">  - พ.ร.บ.สิ่งแวดล้อม</t>
  </si>
  <si>
    <t xml:space="preserve">  - พ.ร.บ.เลื่อยโซ่ยนต์</t>
  </si>
  <si>
    <t xml:space="preserve">  - พ.ร.บ.การขุดดินและถมดิน</t>
  </si>
  <si>
    <t xml:space="preserve">  - พ.ร.บ.ศุลกากร</t>
  </si>
  <si>
    <t xml:space="preserve">  - พ.ร.บ.ห้ามเรียกดอเบี้ยเกินอัตรา</t>
  </si>
  <si>
    <t xml:space="preserve">  </t>
  </si>
  <si>
    <t xml:space="preserve">  - โจรกรรมโค-กระบือ</t>
  </si>
  <si>
    <t xml:space="preserve">  - โจรกรรมเครื่องมือการเกษตร</t>
  </si>
  <si>
    <t xml:space="preserve">  - ปล้นทรัพย์รถยนต์โดยสาร</t>
  </si>
  <si>
    <t xml:space="preserve">  - ปล้นทรัพย์รถแท็กซี่</t>
  </si>
  <si>
    <t xml:space="preserve">  - ชิงทรัพย์รถยนต์โดยสาร</t>
  </si>
  <si>
    <t xml:space="preserve">  - ชิงทรัพย์รถแท็กซี่</t>
  </si>
  <si>
    <t xml:space="preserve"> * คดีเกี่ยวกับยาเสพติด</t>
  </si>
  <si>
    <t xml:space="preserve"> * ความผิดเฉพาะทาง</t>
  </si>
  <si>
    <t xml:space="preserve"> * อื่นๆ</t>
  </si>
  <si>
    <t xml:space="preserve"> จับเพิ่ม%</t>
  </si>
  <si>
    <r>
      <t xml:space="preserve">                ระหว่างเดือน  ตุลาคม 2565  เปรียบเทียบกับ  ตุลาคม 2566 </t>
    </r>
    <r>
      <rPr>
        <b/>
        <sz val="14"/>
        <color indexed="10"/>
        <rFont val="AngsanaUPC"/>
        <family val="1"/>
      </rPr>
      <t>(1 - 2 ต.ค.66)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</si>
</sst>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22"/>
    </font>
    <font>
      <sz val="14"/>
      <name val="AngsanaUPC"/>
      <family val="1"/>
    </font>
    <font>
      <b/>
      <sz val="14"/>
      <color indexed="10"/>
      <name val="AngsanaUPC"/>
      <family val="1"/>
    </font>
    <font>
      <b/>
      <sz val="15"/>
      <name val="AngsanaUPC"/>
      <family val="1"/>
    </font>
    <font>
      <b/>
      <sz val="14"/>
      <name val="AngsanaUPC"/>
      <family val="1"/>
    </font>
    <font>
      <sz val="13"/>
      <name val="AngsanaUPC"/>
      <family val="1"/>
    </font>
    <font>
      <b/>
      <sz val="14"/>
      <name val="Angsana New"/>
      <family val="1"/>
    </font>
    <font>
      <sz val="14"/>
      <name val="Angsana New"/>
      <family val="1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b/>
      <sz val="14"/>
      <color rgb="FFFF0000"/>
      <name val="AngsanaUPC"/>
      <family val="1"/>
    </font>
    <font>
      <sz val="14"/>
      <color rgb="FFFF0000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2" fontId="10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1" fillId="0" borderId="0" xfId="0" applyFont="1"/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" fontId="4" fillId="2" borderId="2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88"/>
  <sheetViews>
    <sheetView tabSelected="1" zoomScale="120" zoomScaleNormal="120" workbookViewId="0">
      <selection activeCell="H13" sqref="H13"/>
    </sheetView>
  </sheetViews>
  <sheetFormatPr defaultRowHeight="14.65" customHeight="1" x14ac:dyDescent="0.45"/>
  <cols>
    <col min="1" max="1" width="36.7109375" style="32" customWidth="1"/>
    <col min="2" max="2" width="8.140625" style="32" customWidth="1"/>
    <col min="3" max="3" width="6.85546875" style="32" customWidth="1"/>
    <col min="4" max="4" width="6.7109375" style="32" customWidth="1"/>
    <col min="5" max="5" width="7.28515625" style="32" customWidth="1"/>
    <col min="6" max="6" width="7.7109375" style="32" customWidth="1"/>
    <col min="7" max="7" width="9" style="32" customWidth="1"/>
    <col min="8" max="8" width="8.42578125" style="32" customWidth="1"/>
    <col min="9" max="9" width="9.7109375" style="32" customWidth="1"/>
    <col min="10" max="16384" width="9.140625" style="32"/>
  </cols>
  <sheetData>
    <row r="1" spans="1:15" s="4" customFormat="1" ht="14.65" customHeight="1" x14ac:dyDescent="0.2">
      <c r="A1" s="41" t="s">
        <v>59</v>
      </c>
      <c r="B1" s="41"/>
      <c r="C1" s="41"/>
      <c r="D1" s="41"/>
      <c r="E1" s="41"/>
      <c r="F1" s="41"/>
      <c r="G1" s="41"/>
      <c r="H1" s="41"/>
      <c r="I1" s="41"/>
      <c r="J1" s="39"/>
      <c r="K1" s="39"/>
      <c r="L1" s="39"/>
      <c r="M1" s="39"/>
      <c r="N1" s="39"/>
      <c r="O1" s="39"/>
    </row>
    <row r="2" spans="1:15" s="4" customFormat="1" ht="24" customHeight="1" x14ac:dyDescent="0.2">
      <c r="A2" s="40" t="s">
        <v>98</v>
      </c>
      <c r="B2" s="40"/>
      <c r="C2" s="40"/>
      <c r="D2" s="40"/>
      <c r="E2" s="40"/>
      <c r="F2" s="40"/>
      <c r="G2" s="40"/>
      <c r="H2" s="40"/>
      <c r="I2" s="40"/>
    </row>
    <row r="3" spans="1:15" s="4" customFormat="1" ht="14.65" customHeight="1" x14ac:dyDescent="0.2">
      <c r="A3" s="42" t="s">
        <v>0</v>
      </c>
      <c r="B3" s="44">
        <v>243162</v>
      </c>
      <c r="C3" s="45"/>
      <c r="D3" s="44">
        <v>243527</v>
      </c>
      <c r="E3" s="45"/>
      <c r="F3" s="30" t="s">
        <v>1</v>
      </c>
      <c r="G3" s="28" t="s">
        <v>24</v>
      </c>
      <c r="H3" s="29"/>
      <c r="I3" s="42" t="s">
        <v>2</v>
      </c>
    </row>
    <row r="4" spans="1:15" s="4" customFormat="1" ht="14.65" customHeight="1" x14ac:dyDescent="0.2">
      <c r="A4" s="43"/>
      <c r="B4" s="12" t="s">
        <v>3</v>
      </c>
      <c r="C4" s="28" t="s">
        <v>4</v>
      </c>
      <c r="D4" s="12" t="s">
        <v>3</v>
      </c>
      <c r="E4" s="28" t="s">
        <v>4</v>
      </c>
      <c r="F4" s="31" t="s">
        <v>5</v>
      </c>
      <c r="G4" s="12" t="s">
        <v>6</v>
      </c>
      <c r="H4" s="12" t="s">
        <v>7</v>
      </c>
      <c r="I4" s="43"/>
    </row>
    <row r="5" spans="1:15" s="4" customFormat="1" ht="14.65" customHeight="1" x14ac:dyDescent="0.2">
      <c r="A5" s="5" t="s">
        <v>8</v>
      </c>
      <c r="B5" s="6">
        <f>B6+B7+B8+B9+B10</f>
        <v>0</v>
      </c>
      <c r="C5" s="6">
        <f>C6+C7+C8+C9+C10</f>
        <v>0</v>
      </c>
      <c r="D5" s="6">
        <f>D6+D7+D8+D9+D10</f>
        <v>0</v>
      </c>
      <c r="E5" s="6">
        <f>E6+E7+E8+E9+E10</f>
        <v>0</v>
      </c>
      <c r="F5" s="7">
        <f t="shared" ref="F5:F11" si="0">D5-B5</f>
        <v>0</v>
      </c>
      <c r="G5" s="1" t="e">
        <f t="shared" ref="G5:G13" si="1">(E5*100)/D5</f>
        <v>#DIV/0!</v>
      </c>
      <c r="H5" s="1">
        <v>65</v>
      </c>
      <c r="I5" s="15"/>
    </row>
    <row r="6" spans="1:15" s="4" customFormat="1" ht="14.65" customHeight="1" x14ac:dyDescent="0.2">
      <c r="A6" s="8" t="s">
        <v>9</v>
      </c>
      <c r="B6" s="9">
        <v>0</v>
      </c>
      <c r="C6" s="9">
        <v>0</v>
      </c>
      <c r="D6" s="9">
        <v>0</v>
      </c>
      <c r="E6" s="9">
        <v>0</v>
      </c>
      <c r="F6" s="10">
        <f t="shared" si="0"/>
        <v>0</v>
      </c>
      <c r="G6" s="2" t="e">
        <f t="shared" si="1"/>
        <v>#DIV/0!</v>
      </c>
      <c r="H6" s="9"/>
      <c r="I6" s="11"/>
    </row>
    <row r="7" spans="1:15" s="4" customFormat="1" ht="14.65" customHeight="1" x14ac:dyDescent="0.2">
      <c r="A7" s="8" t="s">
        <v>10</v>
      </c>
      <c r="B7" s="9">
        <v>0</v>
      </c>
      <c r="C7" s="9">
        <v>0</v>
      </c>
      <c r="D7" s="9">
        <v>0</v>
      </c>
      <c r="E7" s="9">
        <v>0</v>
      </c>
      <c r="F7" s="10">
        <f t="shared" si="0"/>
        <v>0</v>
      </c>
      <c r="G7" s="2" t="e">
        <f t="shared" si="1"/>
        <v>#DIV/0!</v>
      </c>
      <c r="H7" s="9"/>
      <c r="I7" s="11"/>
    </row>
    <row r="8" spans="1:15" s="4" customFormat="1" ht="14.65" customHeight="1" x14ac:dyDescent="0.2">
      <c r="A8" s="8" t="s">
        <v>11</v>
      </c>
      <c r="B8" s="9">
        <v>0</v>
      </c>
      <c r="C8" s="9">
        <v>0</v>
      </c>
      <c r="D8" s="9">
        <v>0</v>
      </c>
      <c r="E8" s="9">
        <v>0</v>
      </c>
      <c r="F8" s="10">
        <f t="shared" si="0"/>
        <v>0</v>
      </c>
      <c r="G8" s="2" t="e">
        <f t="shared" si="1"/>
        <v>#DIV/0!</v>
      </c>
      <c r="H8" s="9"/>
      <c r="I8" s="11"/>
    </row>
    <row r="9" spans="1:15" s="4" customFormat="1" ht="14.65" customHeight="1" x14ac:dyDescent="0.2">
      <c r="A9" s="8" t="s">
        <v>25</v>
      </c>
      <c r="B9" s="9">
        <v>0</v>
      </c>
      <c r="C9" s="9">
        <v>0</v>
      </c>
      <c r="D9" s="9">
        <v>0</v>
      </c>
      <c r="E9" s="9">
        <v>0</v>
      </c>
      <c r="F9" s="10">
        <f t="shared" si="0"/>
        <v>0</v>
      </c>
      <c r="G9" s="2" t="e">
        <f t="shared" si="1"/>
        <v>#DIV/0!</v>
      </c>
      <c r="H9" s="9"/>
      <c r="I9" s="11"/>
    </row>
    <row r="10" spans="1:15" s="4" customFormat="1" ht="14.65" customHeight="1" x14ac:dyDescent="0.2">
      <c r="A10" s="8" t="s">
        <v>26</v>
      </c>
      <c r="B10" s="9">
        <v>0</v>
      </c>
      <c r="C10" s="9">
        <v>0</v>
      </c>
      <c r="D10" s="9">
        <v>0</v>
      </c>
      <c r="E10" s="9">
        <v>0</v>
      </c>
      <c r="F10" s="10">
        <f t="shared" si="0"/>
        <v>0</v>
      </c>
      <c r="G10" s="2" t="e">
        <f t="shared" si="1"/>
        <v>#DIV/0!</v>
      </c>
      <c r="H10" s="9"/>
      <c r="I10" s="11"/>
    </row>
    <row r="11" spans="1:15" s="4" customFormat="1" ht="14.65" customHeight="1" x14ac:dyDescent="0.2">
      <c r="A11" s="5" t="s">
        <v>12</v>
      </c>
      <c r="B11" s="6">
        <f>B12+B13+B15+B16+B17</f>
        <v>0</v>
      </c>
      <c r="C11" s="6">
        <f>C12+C13+C15+C16+C17</f>
        <v>0</v>
      </c>
      <c r="D11" s="6">
        <f>D12+D13+D15+D16+D17</f>
        <v>1</v>
      </c>
      <c r="E11" s="6">
        <f>E12+E13+E15+E16+E17</f>
        <v>1</v>
      </c>
      <c r="F11" s="7">
        <f t="shared" si="0"/>
        <v>1</v>
      </c>
      <c r="G11" s="1">
        <f t="shared" si="1"/>
        <v>100</v>
      </c>
      <c r="H11" s="1">
        <v>73</v>
      </c>
      <c r="I11" s="15"/>
    </row>
    <row r="12" spans="1:15" s="4" customFormat="1" ht="14.65" customHeight="1" x14ac:dyDescent="0.2">
      <c r="A12" s="8" t="s">
        <v>27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2" t="e">
        <f t="shared" si="1"/>
        <v>#DIV/0!</v>
      </c>
      <c r="H12" s="9"/>
      <c r="I12" s="11"/>
    </row>
    <row r="13" spans="1:15" s="4" customFormat="1" ht="14.65" customHeight="1" x14ac:dyDescent="0.2">
      <c r="A13" s="8" t="s">
        <v>28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2" t="e">
        <f t="shared" si="1"/>
        <v>#DIV/0!</v>
      </c>
      <c r="H13" s="9"/>
      <c r="I13" s="11"/>
    </row>
    <row r="14" spans="1:15" s="4" customFormat="1" ht="14.65" customHeight="1" x14ac:dyDescent="0.2">
      <c r="A14" s="8" t="s">
        <v>29</v>
      </c>
      <c r="B14" s="9"/>
      <c r="C14" s="9"/>
      <c r="D14" s="9"/>
      <c r="E14" s="9"/>
      <c r="F14" s="9"/>
      <c r="G14" s="2"/>
      <c r="H14" s="9"/>
      <c r="I14" s="11"/>
      <c r="J14" s="3"/>
    </row>
    <row r="15" spans="1:15" s="4" customFormat="1" ht="14.65" customHeight="1" x14ac:dyDescent="0.2">
      <c r="A15" s="8" t="s">
        <v>30</v>
      </c>
      <c r="B15" s="9">
        <v>0</v>
      </c>
      <c r="C15" s="9">
        <v>0</v>
      </c>
      <c r="D15" s="9">
        <v>1</v>
      </c>
      <c r="E15" s="9">
        <v>1</v>
      </c>
      <c r="F15" s="9">
        <v>0</v>
      </c>
      <c r="G15" s="2">
        <f t="shared" ref="G15:G26" si="2">(E15*100)/D15</f>
        <v>100</v>
      </c>
      <c r="H15" s="9"/>
      <c r="I15" s="11"/>
    </row>
    <row r="16" spans="1:15" s="4" customFormat="1" ht="14.65" customHeight="1" x14ac:dyDescent="0.2">
      <c r="A16" s="8" t="s">
        <v>31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2" t="e">
        <f>(E16*100)/D16</f>
        <v>#DIV/0!</v>
      </c>
      <c r="H16" s="9"/>
      <c r="I16" s="11"/>
    </row>
    <row r="17" spans="1:9" s="4" customFormat="1" ht="14.65" customHeight="1" x14ac:dyDescent="0.2">
      <c r="A17" s="8" t="s">
        <v>32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2" t="e">
        <f t="shared" si="2"/>
        <v>#DIV/0!</v>
      </c>
      <c r="H17" s="9"/>
      <c r="I17" s="11"/>
    </row>
    <row r="18" spans="1:9" s="4" customFormat="1" ht="14.65" customHeight="1" x14ac:dyDescent="0.2">
      <c r="A18" s="5" t="s">
        <v>13</v>
      </c>
      <c r="B18" s="6">
        <f>B19+B23+B24+B25+B26</f>
        <v>0</v>
      </c>
      <c r="C18" s="6">
        <f>C19+C23+C24+C25+C26</f>
        <v>0</v>
      </c>
      <c r="D18" s="6">
        <f>D19+D23+D24+D25+D26</f>
        <v>4</v>
      </c>
      <c r="E18" s="6">
        <f>E19+E23+E24+E25+E26</f>
        <v>4</v>
      </c>
      <c r="F18" s="7">
        <f>D18-B18</f>
        <v>4</v>
      </c>
      <c r="G18" s="1">
        <f t="shared" si="2"/>
        <v>100</v>
      </c>
      <c r="H18" s="1">
        <v>62</v>
      </c>
      <c r="I18" s="15"/>
    </row>
    <row r="19" spans="1:9" s="4" customFormat="1" ht="14.65" customHeight="1" x14ac:dyDescent="0.2">
      <c r="A19" s="8" t="s">
        <v>14</v>
      </c>
      <c r="B19" s="12">
        <f>B20+B21+B22</f>
        <v>0</v>
      </c>
      <c r="C19" s="12">
        <f>C20+C21+C22</f>
        <v>0</v>
      </c>
      <c r="D19" s="12">
        <v>4</v>
      </c>
      <c r="E19" s="12">
        <v>4</v>
      </c>
      <c r="F19" s="13">
        <f t="shared" ref="F19:F26" si="3">D19-B19</f>
        <v>4</v>
      </c>
      <c r="G19" s="2">
        <f t="shared" si="2"/>
        <v>100</v>
      </c>
      <c r="H19" s="9"/>
      <c r="I19" s="8"/>
    </row>
    <row r="20" spans="1:9" s="4" customFormat="1" ht="14.65" customHeight="1" x14ac:dyDescent="0.2">
      <c r="A20" s="8" t="s">
        <v>34</v>
      </c>
      <c r="B20" s="9"/>
      <c r="C20" s="9"/>
      <c r="D20" s="9">
        <v>2</v>
      </c>
      <c r="E20" s="9">
        <v>2</v>
      </c>
      <c r="F20" s="10">
        <f t="shared" si="3"/>
        <v>2</v>
      </c>
      <c r="G20" s="2">
        <f t="shared" si="2"/>
        <v>100</v>
      </c>
      <c r="H20" s="9"/>
      <c r="I20" s="8"/>
    </row>
    <row r="21" spans="1:9" s="4" customFormat="1" ht="14.65" customHeight="1" x14ac:dyDescent="0.2">
      <c r="A21" s="8" t="s">
        <v>33</v>
      </c>
      <c r="B21" s="9"/>
      <c r="C21" s="9"/>
      <c r="D21" s="9">
        <v>2</v>
      </c>
      <c r="E21" s="9">
        <v>2</v>
      </c>
      <c r="F21" s="10">
        <f t="shared" si="3"/>
        <v>2</v>
      </c>
      <c r="G21" s="2">
        <f t="shared" si="2"/>
        <v>100</v>
      </c>
      <c r="H21" s="9" t="s">
        <v>23</v>
      </c>
      <c r="I21" s="8"/>
    </row>
    <row r="22" spans="1:9" s="4" customFormat="1" ht="14.65" customHeight="1" x14ac:dyDescent="0.2">
      <c r="A22" s="8" t="s">
        <v>35</v>
      </c>
      <c r="B22" s="9">
        <v>0</v>
      </c>
      <c r="C22" s="9">
        <v>0</v>
      </c>
      <c r="D22" s="9">
        <v>0</v>
      </c>
      <c r="E22" s="9">
        <v>0</v>
      </c>
      <c r="F22" s="10">
        <f t="shared" si="3"/>
        <v>0</v>
      </c>
      <c r="G22" s="2" t="e">
        <f t="shared" si="2"/>
        <v>#DIV/0!</v>
      </c>
      <c r="H22" s="9"/>
      <c r="I22" s="8"/>
    </row>
    <row r="23" spans="1:9" s="4" customFormat="1" ht="14.65" customHeight="1" x14ac:dyDescent="0.2">
      <c r="A23" s="8" t="s">
        <v>15</v>
      </c>
      <c r="B23" s="9">
        <v>0</v>
      </c>
      <c r="C23" s="9">
        <v>0</v>
      </c>
      <c r="D23" s="9">
        <v>0</v>
      </c>
      <c r="E23" s="9">
        <v>0</v>
      </c>
      <c r="F23" s="10">
        <f t="shared" si="3"/>
        <v>0</v>
      </c>
      <c r="G23" s="2" t="e">
        <f t="shared" si="2"/>
        <v>#DIV/0!</v>
      </c>
      <c r="H23" s="9"/>
      <c r="I23" s="8"/>
    </row>
    <row r="24" spans="1:9" s="4" customFormat="1" ht="14.65" customHeight="1" x14ac:dyDescent="0.2">
      <c r="A24" s="8" t="s">
        <v>16</v>
      </c>
      <c r="B24" s="9">
        <v>0</v>
      </c>
      <c r="C24" s="9">
        <v>0</v>
      </c>
      <c r="D24" s="9">
        <v>0</v>
      </c>
      <c r="E24" s="9">
        <v>0</v>
      </c>
      <c r="F24" s="10">
        <f t="shared" si="3"/>
        <v>0</v>
      </c>
      <c r="G24" s="2" t="e">
        <f t="shared" si="2"/>
        <v>#DIV/0!</v>
      </c>
      <c r="H24" s="9"/>
      <c r="I24" s="8"/>
    </row>
    <row r="25" spans="1:9" s="4" customFormat="1" ht="14.65" customHeight="1" x14ac:dyDescent="0.2">
      <c r="A25" s="8" t="s">
        <v>17</v>
      </c>
      <c r="B25" s="9">
        <v>0</v>
      </c>
      <c r="C25" s="9">
        <v>0</v>
      </c>
      <c r="D25" s="9">
        <v>0</v>
      </c>
      <c r="E25" s="9">
        <v>0</v>
      </c>
      <c r="F25" s="10">
        <f t="shared" si="3"/>
        <v>0</v>
      </c>
      <c r="G25" s="2" t="e">
        <f t="shared" si="2"/>
        <v>#DIV/0!</v>
      </c>
      <c r="H25" s="9"/>
      <c r="I25" s="8"/>
    </row>
    <row r="26" spans="1:9" s="4" customFormat="1" ht="14.65" customHeight="1" x14ac:dyDescent="0.2">
      <c r="A26" s="8" t="s">
        <v>36</v>
      </c>
      <c r="B26" s="9">
        <v>0</v>
      </c>
      <c r="C26" s="9">
        <v>0</v>
      </c>
      <c r="D26" s="9">
        <v>0</v>
      </c>
      <c r="E26" s="9">
        <v>0</v>
      </c>
      <c r="F26" s="10">
        <f t="shared" si="3"/>
        <v>0</v>
      </c>
      <c r="G26" s="2" t="e">
        <f t="shared" si="2"/>
        <v>#DIV/0!</v>
      </c>
      <c r="H26" s="9"/>
      <c r="I26" s="8"/>
    </row>
    <row r="27" spans="1:9" s="4" customFormat="1" ht="14.65" customHeight="1" x14ac:dyDescent="0.2">
      <c r="A27" s="8" t="s">
        <v>37</v>
      </c>
      <c r="B27" s="9"/>
      <c r="C27" s="9"/>
      <c r="D27" s="9"/>
      <c r="E27" s="9"/>
      <c r="F27" s="9"/>
      <c r="G27" s="2"/>
      <c r="H27" s="9"/>
      <c r="I27" s="8"/>
    </row>
    <row r="28" spans="1:9" s="4" customFormat="1" ht="14.65" customHeight="1" x14ac:dyDescent="0.2">
      <c r="A28" s="5" t="s">
        <v>18</v>
      </c>
      <c r="B28" s="6">
        <f>B29+B33+B35+B36+B37</f>
        <v>1</v>
      </c>
      <c r="C28" s="6">
        <f>C29+C33+C35+C36+C37</f>
        <v>0</v>
      </c>
      <c r="D28" s="6">
        <f>D29+D33+D35+D36+D37</f>
        <v>1</v>
      </c>
      <c r="E28" s="6">
        <f>E29+E33+E35+E36+E37</f>
        <v>1</v>
      </c>
      <c r="F28" s="7">
        <f>D28-B28</f>
        <v>0</v>
      </c>
      <c r="G28" s="1">
        <f>(E28*100)/D28</f>
        <v>100</v>
      </c>
      <c r="H28" s="14" t="s">
        <v>23</v>
      </c>
      <c r="I28" s="15"/>
    </row>
    <row r="29" spans="1:9" s="4" customFormat="1" ht="14.65" customHeight="1" x14ac:dyDescent="0.2">
      <c r="A29" s="8" t="s">
        <v>38</v>
      </c>
      <c r="B29" s="12">
        <f>B31</f>
        <v>1</v>
      </c>
      <c r="C29" s="12">
        <f>C31</f>
        <v>0</v>
      </c>
      <c r="D29" s="12">
        <f>D31</f>
        <v>0</v>
      </c>
      <c r="E29" s="12">
        <f>E31</f>
        <v>0</v>
      </c>
      <c r="F29" s="10">
        <f>D29-B29</f>
        <v>-1</v>
      </c>
      <c r="G29" s="2" t="e">
        <f>(E29*100)/D29</f>
        <v>#DIV/0!</v>
      </c>
      <c r="H29" s="9"/>
      <c r="I29" s="8"/>
    </row>
    <row r="30" spans="1:9" s="4" customFormat="1" ht="14.65" customHeight="1" x14ac:dyDescent="0.2">
      <c r="A30" s="8" t="s">
        <v>39</v>
      </c>
      <c r="B30" s="9"/>
      <c r="C30" s="9"/>
      <c r="D30" s="9"/>
      <c r="E30" s="9"/>
      <c r="F30" s="9"/>
      <c r="G30" s="2" t="e">
        <f>(E30*100)/D30</f>
        <v>#DIV/0!</v>
      </c>
      <c r="H30" s="9"/>
      <c r="I30" s="8"/>
    </row>
    <row r="31" spans="1:9" s="4" customFormat="1" ht="14.65" customHeight="1" x14ac:dyDescent="0.2">
      <c r="A31" s="8" t="s">
        <v>63</v>
      </c>
      <c r="B31" s="9">
        <v>1</v>
      </c>
      <c r="C31" s="9">
        <v>0</v>
      </c>
      <c r="D31" s="9"/>
      <c r="E31" s="9"/>
      <c r="F31" s="10">
        <f>D31-B31</f>
        <v>-1</v>
      </c>
      <c r="G31" s="2"/>
      <c r="H31" s="9"/>
      <c r="I31" s="8"/>
    </row>
    <row r="32" spans="1:9" s="4" customFormat="1" ht="14.65" customHeight="1" x14ac:dyDescent="0.2">
      <c r="A32" s="8" t="s">
        <v>40</v>
      </c>
      <c r="B32" s="9"/>
      <c r="C32" s="9"/>
      <c r="D32" s="9"/>
      <c r="E32" s="9"/>
      <c r="F32" s="9"/>
      <c r="G32" s="2"/>
      <c r="H32" s="9"/>
      <c r="I32" s="8"/>
    </row>
    <row r="33" spans="1:9" s="4" customFormat="1" ht="14.65" customHeight="1" x14ac:dyDescent="0.2">
      <c r="A33" s="8" t="s">
        <v>41</v>
      </c>
      <c r="B33" s="9"/>
      <c r="C33" s="9"/>
      <c r="D33" s="9"/>
      <c r="E33" s="9"/>
      <c r="F33" s="10">
        <f>D33-B33</f>
        <v>0</v>
      </c>
      <c r="G33" s="2" t="e">
        <f>(E33*100)/D33</f>
        <v>#DIV/0!</v>
      </c>
      <c r="H33" s="9"/>
      <c r="I33" s="8"/>
    </row>
    <row r="34" spans="1:9" s="4" customFormat="1" ht="14.65" customHeight="1" x14ac:dyDescent="0.2">
      <c r="A34" s="8" t="s">
        <v>42</v>
      </c>
      <c r="B34" s="9"/>
      <c r="C34" s="9"/>
      <c r="D34" s="9"/>
      <c r="E34" s="9"/>
      <c r="F34" s="9"/>
      <c r="G34" s="2"/>
      <c r="H34" s="9"/>
      <c r="I34" s="8"/>
    </row>
    <row r="35" spans="1:9" s="4" customFormat="1" ht="14.65" customHeight="1" x14ac:dyDescent="0.2">
      <c r="A35" s="8" t="s">
        <v>43</v>
      </c>
      <c r="B35" s="9"/>
      <c r="C35" s="9"/>
      <c r="D35" s="9">
        <v>1</v>
      </c>
      <c r="E35" s="9">
        <v>1</v>
      </c>
      <c r="F35" s="10">
        <f>D35-B35</f>
        <v>1</v>
      </c>
      <c r="G35" s="2">
        <f>(E35*100)/D35</f>
        <v>100</v>
      </c>
      <c r="H35" s="9"/>
      <c r="I35" s="8"/>
    </row>
    <row r="36" spans="1:9" s="4" customFormat="1" ht="14.65" customHeight="1" x14ac:dyDescent="0.2">
      <c r="A36" s="8" t="s">
        <v>44</v>
      </c>
      <c r="B36" s="9"/>
      <c r="C36" s="9"/>
      <c r="D36" s="9"/>
      <c r="E36" s="9"/>
      <c r="F36" s="10">
        <f>D36-B36</f>
        <v>0</v>
      </c>
      <c r="G36" s="2" t="e">
        <f>(E36*100)/D36</f>
        <v>#DIV/0!</v>
      </c>
      <c r="H36" s="9"/>
      <c r="I36" s="8"/>
    </row>
    <row r="37" spans="1:9" s="4" customFormat="1" ht="14.65" customHeight="1" x14ac:dyDescent="0.2">
      <c r="A37" s="8" t="s">
        <v>45</v>
      </c>
      <c r="B37" s="9"/>
      <c r="C37" s="9"/>
      <c r="D37" s="9"/>
      <c r="E37" s="9"/>
      <c r="F37" s="10">
        <f>D37-B37</f>
        <v>0</v>
      </c>
      <c r="G37" s="2" t="e">
        <f>(E37*100)/D37</f>
        <v>#DIV/0!</v>
      </c>
      <c r="H37" s="9"/>
      <c r="I37" s="8"/>
    </row>
    <row r="38" spans="1:9" s="4" customFormat="1" ht="14.65" customHeight="1" x14ac:dyDescent="0.2">
      <c r="A38" s="16"/>
      <c r="B38" s="12" t="s">
        <v>19</v>
      </c>
      <c r="C38" s="12" t="s">
        <v>20</v>
      </c>
      <c r="D38" s="12" t="s">
        <v>19</v>
      </c>
      <c r="E38" s="12" t="s">
        <v>20</v>
      </c>
      <c r="F38" s="17" t="s">
        <v>56</v>
      </c>
      <c r="G38" s="18"/>
      <c r="H38" s="19"/>
      <c r="I38" s="20"/>
    </row>
    <row r="39" spans="1:9" s="4" customFormat="1" ht="14.65" customHeight="1" x14ac:dyDescent="0.2">
      <c r="A39" s="5" t="s">
        <v>21</v>
      </c>
      <c r="B39" s="6">
        <f>B40+B44+B48+B49+B52+B54+B55+B56+B57</f>
        <v>4</v>
      </c>
      <c r="C39" s="6">
        <f>C40+C44+C48+C49+C52+C54+C55+C56+C57</f>
        <v>3</v>
      </c>
      <c r="D39" s="6">
        <f>D40+D44+D48+D49+D52+D54+D55+D56+D57</f>
        <v>4</v>
      </c>
      <c r="E39" s="6">
        <f>E40+E44+E48+E49+E52+E54+E55+E56+E57</f>
        <v>17</v>
      </c>
      <c r="F39" s="7">
        <f>D39-B39</f>
        <v>0</v>
      </c>
      <c r="G39" s="21" t="s">
        <v>57</v>
      </c>
      <c r="H39" s="21" t="s">
        <v>23</v>
      </c>
      <c r="I39" s="22"/>
    </row>
    <row r="40" spans="1:9" s="4" customFormat="1" ht="14.65" customHeight="1" x14ac:dyDescent="0.2">
      <c r="A40" s="8" t="s">
        <v>64</v>
      </c>
      <c r="B40" s="12">
        <f>B41+B42+B43</f>
        <v>4</v>
      </c>
      <c r="C40" s="12">
        <f>C41+C42+C43</f>
        <v>3</v>
      </c>
      <c r="D40" s="12">
        <f>D41+D42+D43</f>
        <v>2</v>
      </c>
      <c r="E40" s="12">
        <f>E41+E42+E43</f>
        <v>2</v>
      </c>
      <c r="F40" s="13">
        <f t="shared" ref="F40:F52" si="4">D40-B40</f>
        <v>-2</v>
      </c>
      <c r="G40" s="23" t="s">
        <v>58</v>
      </c>
      <c r="H40" s="18"/>
      <c r="I40" s="24"/>
    </row>
    <row r="41" spans="1:9" s="4" customFormat="1" ht="14.65" customHeight="1" x14ac:dyDescent="0.2">
      <c r="A41" s="8" t="s">
        <v>65</v>
      </c>
      <c r="B41" s="9"/>
      <c r="C41" s="9"/>
      <c r="D41" s="9"/>
      <c r="E41" s="9"/>
      <c r="F41" s="10">
        <f t="shared" si="4"/>
        <v>0</v>
      </c>
      <c r="G41" s="25"/>
    </row>
    <row r="42" spans="1:9" s="4" customFormat="1" ht="14.65" customHeight="1" x14ac:dyDescent="0.2">
      <c r="A42" s="8" t="s">
        <v>66</v>
      </c>
      <c r="B42" s="9">
        <v>4</v>
      </c>
      <c r="C42" s="9">
        <v>3</v>
      </c>
      <c r="D42" s="9">
        <v>2</v>
      </c>
      <c r="E42" s="9">
        <v>2</v>
      </c>
      <c r="F42" s="10">
        <f t="shared" si="4"/>
        <v>-2</v>
      </c>
      <c r="G42" s="18"/>
      <c r="H42" s="21"/>
      <c r="I42" s="22"/>
    </row>
    <row r="43" spans="1:9" s="4" customFormat="1" ht="14.65" customHeight="1" x14ac:dyDescent="0.2">
      <c r="A43" s="8" t="s">
        <v>46</v>
      </c>
      <c r="B43" s="9"/>
      <c r="C43" s="9"/>
      <c r="D43" s="9"/>
      <c r="E43" s="9"/>
      <c r="F43" s="10">
        <f t="shared" si="4"/>
        <v>0</v>
      </c>
      <c r="G43" s="23"/>
      <c r="H43" s="18"/>
      <c r="I43" s="24"/>
    </row>
    <row r="44" spans="1:9" s="4" customFormat="1" ht="14.65" customHeight="1" x14ac:dyDescent="0.2">
      <c r="A44" s="8" t="s">
        <v>22</v>
      </c>
      <c r="B44" s="12">
        <f>B45+B46+B47</f>
        <v>0</v>
      </c>
      <c r="C44" s="12">
        <f>C45+C46+C47</f>
        <v>0</v>
      </c>
      <c r="D44" s="12">
        <f>D45+D46+D47</f>
        <v>2</v>
      </c>
      <c r="E44" s="12">
        <f>E45+E46+E47</f>
        <v>15</v>
      </c>
      <c r="F44" s="13">
        <f t="shared" si="4"/>
        <v>2</v>
      </c>
      <c r="G44" s="25"/>
      <c r="H44" s="4" t="s">
        <v>23</v>
      </c>
      <c r="I44" s="26"/>
    </row>
    <row r="45" spans="1:9" s="4" customFormat="1" ht="14.65" customHeight="1" x14ac:dyDescent="0.2">
      <c r="A45" s="8" t="s">
        <v>48</v>
      </c>
      <c r="B45" s="9"/>
      <c r="C45" s="9"/>
      <c r="D45" s="9"/>
      <c r="E45" s="9"/>
      <c r="F45" s="10">
        <f t="shared" si="4"/>
        <v>0</v>
      </c>
      <c r="G45" s="25"/>
      <c r="I45" s="26"/>
    </row>
    <row r="46" spans="1:9" s="4" customFormat="1" ht="14.65" customHeight="1" x14ac:dyDescent="0.2">
      <c r="A46" s="8" t="s">
        <v>49</v>
      </c>
      <c r="B46" s="9"/>
      <c r="C46" s="9"/>
      <c r="D46" s="9"/>
      <c r="E46" s="9"/>
      <c r="F46" s="10">
        <f t="shared" si="4"/>
        <v>0</v>
      </c>
      <c r="G46" s="25"/>
      <c r="I46" s="26"/>
    </row>
    <row r="47" spans="1:9" s="4" customFormat="1" ht="14.65" customHeight="1" x14ac:dyDescent="0.2">
      <c r="A47" s="8" t="s">
        <v>47</v>
      </c>
      <c r="B47" s="9"/>
      <c r="C47" s="9"/>
      <c r="D47" s="9">
        <v>2</v>
      </c>
      <c r="E47" s="9">
        <v>15</v>
      </c>
      <c r="F47" s="10">
        <f t="shared" si="4"/>
        <v>2</v>
      </c>
      <c r="G47" s="25"/>
      <c r="I47" s="26"/>
    </row>
    <row r="48" spans="1:9" s="4" customFormat="1" ht="14.65" customHeight="1" x14ac:dyDescent="0.2">
      <c r="A48" s="27" t="s">
        <v>62</v>
      </c>
      <c r="B48" s="9"/>
      <c r="C48" s="9"/>
      <c r="D48" s="9"/>
      <c r="E48" s="9"/>
      <c r="F48" s="10">
        <f t="shared" si="4"/>
        <v>0</v>
      </c>
      <c r="G48" s="25"/>
      <c r="I48" s="26"/>
    </row>
    <row r="49" spans="1:9" s="4" customFormat="1" ht="14.65" customHeight="1" x14ac:dyDescent="0.2">
      <c r="A49" s="8" t="s">
        <v>50</v>
      </c>
      <c r="B49" s="12">
        <f>B50+B51</f>
        <v>0</v>
      </c>
      <c r="C49" s="12">
        <f>C50+C51</f>
        <v>0</v>
      </c>
      <c r="D49" s="12">
        <f>D50+D51</f>
        <v>0</v>
      </c>
      <c r="E49" s="12">
        <f>E50+E51</f>
        <v>0</v>
      </c>
      <c r="F49" s="13">
        <f t="shared" si="4"/>
        <v>0</v>
      </c>
      <c r="G49" s="25"/>
      <c r="I49" s="26"/>
    </row>
    <row r="50" spans="1:9" s="4" customFormat="1" ht="14.65" customHeight="1" x14ac:dyDescent="0.2">
      <c r="A50" s="8" t="s">
        <v>51</v>
      </c>
      <c r="B50" s="9">
        <v>0</v>
      </c>
      <c r="C50" s="9">
        <v>0</v>
      </c>
      <c r="D50" s="9">
        <v>0</v>
      </c>
      <c r="E50" s="9">
        <v>0</v>
      </c>
      <c r="F50" s="10">
        <f t="shared" si="4"/>
        <v>0</v>
      </c>
      <c r="G50" s="25"/>
      <c r="I50" s="26"/>
    </row>
    <row r="51" spans="1:9" s="4" customFormat="1" ht="14.65" customHeight="1" x14ac:dyDescent="0.2">
      <c r="A51" s="8" t="s">
        <v>52</v>
      </c>
      <c r="B51" s="9">
        <v>0</v>
      </c>
      <c r="C51" s="9">
        <v>0</v>
      </c>
      <c r="D51" s="9">
        <v>0</v>
      </c>
      <c r="E51" s="9">
        <v>0</v>
      </c>
      <c r="F51" s="10">
        <f t="shared" si="4"/>
        <v>0</v>
      </c>
      <c r="G51" s="25"/>
      <c r="I51" s="26"/>
    </row>
    <row r="52" spans="1:9" s="4" customFormat="1" ht="14.65" customHeight="1" x14ac:dyDescent="0.2">
      <c r="A52" s="8" t="s">
        <v>53</v>
      </c>
      <c r="B52" s="9">
        <v>0</v>
      </c>
      <c r="C52" s="9">
        <v>0</v>
      </c>
      <c r="D52" s="9">
        <v>0</v>
      </c>
      <c r="E52" s="9">
        <v>0</v>
      </c>
      <c r="F52" s="10">
        <f t="shared" si="4"/>
        <v>0</v>
      </c>
      <c r="G52" s="25"/>
      <c r="I52" s="26"/>
    </row>
    <row r="53" spans="1:9" s="4" customFormat="1" ht="14.65" customHeight="1" x14ac:dyDescent="0.2">
      <c r="A53" s="8" t="s">
        <v>54</v>
      </c>
      <c r="B53" s="9"/>
      <c r="C53" s="9"/>
      <c r="D53" s="9"/>
      <c r="E53" s="9"/>
      <c r="F53" s="10"/>
    </row>
    <row r="54" spans="1:9" s="4" customFormat="1" ht="14.65" customHeight="1" x14ac:dyDescent="0.2">
      <c r="A54" s="8" t="s">
        <v>55</v>
      </c>
      <c r="B54" s="9">
        <v>0</v>
      </c>
      <c r="C54" s="9">
        <v>0</v>
      </c>
      <c r="D54" s="9">
        <v>0</v>
      </c>
      <c r="E54" s="9">
        <v>0</v>
      </c>
      <c r="F54" s="10">
        <f>D54-B54</f>
        <v>0</v>
      </c>
    </row>
    <row r="55" spans="1:9" s="4" customFormat="1" ht="14.65" customHeight="1" x14ac:dyDescent="0.2">
      <c r="A55" s="27" t="s">
        <v>67</v>
      </c>
      <c r="B55" s="9">
        <v>0</v>
      </c>
      <c r="C55" s="9">
        <v>0</v>
      </c>
      <c r="D55" s="9">
        <v>0</v>
      </c>
      <c r="E55" s="9">
        <v>0</v>
      </c>
      <c r="F55" s="10">
        <f>D55-B55</f>
        <v>0</v>
      </c>
    </row>
    <row r="56" spans="1:9" s="4" customFormat="1" ht="14.65" customHeight="1" x14ac:dyDescent="0.2">
      <c r="A56" s="8" t="s">
        <v>68</v>
      </c>
      <c r="B56" s="9">
        <v>0</v>
      </c>
      <c r="C56" s="9">
        <v>0</v>
      </c>
      <c r="D56" s="9">
        <v>0</v>
      </c>
      <c r="E56" s="9">
        <v>0</v>
      </c>
      <c r="F56" s="10">
        <f>D56-B56</f>
        <v>0</v>
      </c>
    </row>
    <row r="57" spans="1:9" s="4" customFormat="1" ht="14.65" customHeight="1" x14ac:dyDescent="0.2">
      <c r="A57" s="8" t="s">
        <v>69</v>
      </c>
      <c r="B57" s="9">
        <v>0</v>
      </c>
      <c r="C57" s="9">
        <v>0</v>
      </c>
      <c r="D57" s="9">
        <v>0</v>
      </c>
      <c r="E57" s="9">
        <v>0</v>
      </c>
      <c r="F57" s="10">
        <f>D57-B57</f>
        <v>0</v>
      </c>
    </row>
    <row r="58" spans="1:9" s="4" customFormat="1" ht="14.65" customHeight="1" x14ac:dyDescent="0.2">
      <c r="A58" s="42"/>
      <c r="B58" s="44">
        <v>243162</v>
      </c>
      <c r="C58" s="45"/>
      <c r="D58" s="44">
        <v>243527</v>
      </c>
      <c r="E58" s="45"/>
      <c r="F58" s="30" t="s">
        <v>1</v>
      </c>
      <c r="G58" s="28" t="s">
        <v>24</v>
      </c>
      <c r="H58" s="29"/>
      <c r="I58" s="33" t="s">
        <v>61</v>
      </c>
    </row>
    <row r="59" spans="1:9" s="4" customFormat="1" ht="14.65" customHeight="1" x14ac:dyDescent="0.2">
      <c r="A59" s="43"/>
      <c r="B59" s="12" t="s">
        <v>3</v>
      </c>
      <c r="C59" s="28" t="s">
        <v>4</v>
      </c>
      <c r="D59" s="12" t="s">
        <v>3</v>
      </c>
      <c r="E59" s="28" t="s">
        <v>4</v>
      </c>
      <c r="F59" s="31" t="s">
        <v>5</v>
      </c>
      <c r="G59" s="35" t="s">
        <v>97</v>
      </c>
      <c r="H59" s="12" t="s">
        <v>7</v>
      </c>
      <c r="I59" s="34" t="s">
        <v>60</v>
      </c>
    </row>
    <row r="60" spans="1:9" s="4" customFormat="1" ht="14.65" customHeight="1" x14ac:dyDescent="0.2">
      <c r="A60" s="5" t="s">
        <v>94</v>
      </c>
      <c r="B60" s="12">
        <f>B61+B62+B63+B64</f>
        <v>13</v>
      </c>
      <c r="C60" s="12">
        <f>C61+C62+C63+C64</f>
        <v>13</v>
      </c>
      <c r="D60" s="12">
        <f>D61+D62+D63+D64</f>
        <v>4</v>
      </c>
      <c r="E60" s="12">
        <f>E61+E62+E63+E64</f>
        <v>4</v>
      </c>
      <c r="F60" s="13">
        <f>D60-B60</f>
        <v>-9</v>
      </c>
      <c r="G60" s="36">
        <f>(D60-B60)/B60*100</f>
        <v>-69.230769230769226</v>
      </c>
      <c r="H60" s="8"/>
      <c r="I60" s="1">
        <f t="shared" ref="I60:I79" si="5">(D60*100000)/521619</f>
        <v>0.76684323232090856</v>
      </c>
    </row>
    <row r="61" spans="1:9" s="4" customFormat="1" ht="14.65" customHeight="1" x14ac:dyDescent="0.2">
      <c r="A61" s="8" t="s">
        <v>70</v>
      </c>
      <c r="B61" s="9"/>
      <c r="C61" s="9"/>
      <c r="D61" s="9"/>
      <c r="E61" s="9"/>
      <c r="F61" s="10">
        <f>D61-B61</f>
        <v>0</v>
      </c>
      <c r="G61" s="37" t="e">
        <f>(D61-B61)/B61*100</f>
        <v>#DIV/0!</v>
      </c>
      <c r="H61" s="8"/>
      <c r="I61" s="2">
        <f t="shared" si="5"/>
        <v>0</v>
      </c>
    </row>
    <row r="62" spans="1:9" s="4" customFormat="1" ht="14.65" customHeight="1" x14ac:dyDescent="0.2">
      <c r="A62" s="8" t="s">
        <v>71</v>
      </c>
      <c r="B62" s="9">
        <v>2</v>
      </c>
      <c r="C62" s="9">
        <v>2</v>
      </c>
      <c r="D62" s="9">
        <v>1</v>
      </c>
      <c r="E62" s="9">
        <v>1</v>
      </c>
      <c r="F62" s="10">
        <f>D62-B62</f>
        <v>-1</v>
      </c>
      <c r="G62" s="37">
        <f>(D62-B62)/B62*100</f>
        <v>-50</v>
      </c>
      <c r="H62" s="8"/>
      <c r="I62" s="2">
        <f t="shared" si="5"/>
        <v>0.19171080808022714</v>
      </c>
    </row>
    <row r="63" spans="1:9" s="4" customFormat="1" ht="14.65" customHeight="1" x14ac:dyDescent="0.2">
      <c r="A63" s="8" t="s">
        <v>72</v>
      </c>
      <c r="B63" s="9">
        <v>3</v>
      </c>
      <c r="C63" s="9">
        <v>3</v>
      </c>
      <c r="D63" s="9">
        <v>3</v>
      </c>
      <c r="E63" s="9">
        <v>3</v>
      </c>
      <c r="F63" s="10">
        <f>D63-B63</f>
        <v>0</v>
      </c>
      <c r="G63" s="37">
        <f>(D63-B63)/B63*100</f>
        <v>0</v>
      </c>
      <c r="H63" s="8"/>
      <c r="I63" s="2">
        <f t="shared" si="5"/>
        <v>0.57513242424068145</v>
      </c>
    </row>
    <row r="64" spans="1:9" s="4" customFormat="1" ht="14.65" customHeight="1" x14ac:dyDescent="0.2">
      <c r="A64" s="8" t="s">
        <v>73</v>
      </c>
      <c r="B64" s="9">
        <v>8</v>
      </c>
      <c r="C64" s="9">
        <v>8</v>
      </c>
      <c r="D64" s="9">
        <v>0</v>
      </c>
      <c r="E64" s="9">
        <v>0</v>
      </c>
      <c r="F64" s="10">
        <f>D64-B64</f>
        <v>-8</v>
      </c>
      <c r="G64" s="37">
        <f>(D64-B64)/B64*100</f>
        <v>-100</v>
      </c>
      <c r="H64" s="8"/>
      <c r="I64" s="2">
        <f t="shared" si="5"/>
        <v>0</v>
      </c>
    </row>
    <row r="65" spans="1:9" s="4" customFormat="1" ht="14.65" customHeight="1" x14ac:dyDescent="0.2">
      <c r="A65" s="8"/>
      <c r="B65" s="9"/>
      <c r="C65" s="9"/>
      <c r="D65" s="9"/>
      <c r="E65" s="9"/>
      <c r="F65" s="10" t="s">
        <v>23</v>
      </c>
      <c r="G65" s="38"/>
      <c r="H65" s="8"/>
      <c r="I65" s="2">
        <f t="shared" si="5"/>
        <v>0</v>
      </c>
    </row>
    <row r="66" spans="1:9" s="4" customFormat="1" ht="14.65" customHeight="1" x14ac:dyDescent="0.2">
      <c r="A66" s="5" t="s">
        <v>95</v>
      </c>
      <c r="B66" s="12">
        <f>B67+B68+B69+B70+B71+B72+B73+B74+B75+B76+B77+B78+B79</f>
        <v>0</v>
      </c>
      <c r="C66" s="12">
        <f>C67+C68+C69+C70+C71+C72+C73+C74+C75+C76+C77+C78+C79</f>
        <v>0</v>
      </c>
      <c r="D66" s="12">
        <f>D67+D68+D69+D70+D71+D72+D73+D74+D75+D76+D77+D78+D79</f>
        <v>0</v>
      </c>
      <c r="E66" s="12">
        <f>E67+E68+E69+E70+E71+E72+E73+E74+E75+E76+E77+E78+E79</f>
        <v>0</v>
      </c>
      <c r="F66" s="13">
        <f t="shared" ref="F66:F79" si="6">D66-B66</f>
        <v>0</v>
      </c>
      <c r="G66" s="36" t="e">
        <f>(D66-B66)/B66*100</f>
        <v>#DIV/0!</v>
      </c>
      <c r="H66" s="8"/>
      <c r="I66" s="1">
        <f t="shared" si="5"/>
        <v>0</v>
      </c>
    </row>
    <row r="67" spans="1:9" s="4" customFormat="1" ht="14.65" customHeight="1" x14ac:dyDescent="0.2">
      <c r="A67" s="8" t="s">
        <v>74</v>
      </c>
      <c r="B67" s="9"/>
      <c r="C67" s="9"/>
      <c r="D67" s="9"/>
      <c r="E67" s="9"/>
      <c r="F67" s="10">
        <f t="shared" si="6"/>
        <v>0</v>
      </c>
      <c r="G67" s="38"/>
      <c r="H67" s="8"/>
      <c r="I67" s="2">
        <f t="shared" si="5"/>
        <v>0</v>
      </c>
    </row>
    <row r="68" spans="1:9" s="4" customFormat="1" ht="14.65" customHeight="1" x14ac:dyDescent="0.2">
      <c r="A68" s="8" t="s">
        <v>75</v>
      </c>
      <c r="B68" s="9"/>
      <c r="C68" s="9"/>
      <c r="D68" s="9"/>
      <c r="E68" s="9"/>
      <c r="F68" s="10">
        <f t="shared" si="6"/>
        <v>0</v>
      </c>
      <c r="G68" s="38"/>
      <c r="H68" s="8"/>
      <c r="I68" s="2">
        <f t="shared" si="5"/>
        <v>0</v>
      </c>
    </row>
    <row r="69" spans="1:9" s="4" customFormat="1" ht="14.65" customHeight="1" x14ac:dyDescent="0.2">
      <c r="A69" s="8" t="s">
        <v>76</v>
      </c>
      <c r="B69" s="9"/>
      <c r="C69" s="9"/>
      <c r="D69" s="9"/>
      <c r="E69" s="9"/>
      <c r="F69" s="10">
        <f t="shared" si="6"/>
        <v>0</v>
      </c>
      <c r="G69" s="38"/>
      <c r="H69" s="8"/>
      <c r="I69" s="2">
        <f t="shared" si="5"/>
        <v>0</v>
      </c>
    </row>
    <row r="70" spans="1:9" s="4" customFormat="1" ht="14.65" customHeight="1" x14ac:dyDescent="0.2">
      <c r="A70" s="8" t="s">
        <v>77</v>
      </c>
      <c r="B70" s="9"/>
      <c r="C70" s="9"/>
      <c r="D70" s="9"/>
      <c r="E70" s="9"/>
      <c r="F70" s="10">
        <f t="shared" si="6"/>
        <v>0</v>
      </c>
      <c r="G70" s="38"/>
      <c r="H70" s="8"/>
      <c r="I70" s="2">
        <f t="shared" si="5"/>
        <v>0</v>
      </c>
    </row>
    <row r="71" spans="1:9" s="4" customFormat="1" ht="14.65" customHeight="1" x14ac:dyDescent="0.2">
      <c r="A71" s="8" t="s">
        <v>78</v>
      </c>
      <c r="B71" s="9"/>
      <c r="C71" s="9"/>
      <c r="D71" s="9"/>
      <c r="E71" s="9"/>
      <c r="F71" s="10">
        <f t="shared" si="6"/>
        <v>0</v>
      </c>
      <c r="G71" s="38"/>
      <c r="H71" s="8"/>
      <c r="I71" s="2">
        <f t="shared" si="5"/>
        <v>0</v>
      </c>
    </row>
    <row r="72" spans="1:9" s="4" customFormat="1" ht="14.65" customHeight="1" x14ac:dyDescent="0.2">
      <c r="A72" s="8" t="s">
        <v>79</v>
      </c>
      <c r="B72" s="9"/>
      <c r="C72" s="9"/>
      <c r="D72" s="9"/>
      <c r="E72" s="9"/>
      <c r="F72" s="10">
        <f t="shared" si="6"/>
        <v>0</v>
      </c>
      <c r="G72" s="38"/>
      <c r="H72" s="8"/>
      <c r="I72" s="2">
        <f t="shared" si="5"/>
        <v>0</v>
      </c>
    </row>
    <row r="73" spans="1:9" s="4" customFormat="1" ht="14.65" customHeight="1" x14ac:dyDescent="0.2">
      <c r="A73" s="8" t="s">
        <v>80</v>
      </c>
      <c r="B73" s="9"/>
      <c r="C73" s="9"/>
      <c r="D73" s="9"/>
      <c r="E73" s="9"/>
      <c r="F73" s="10">
        <f t="shared" si="6"/>
        <v>0</v>
      </c>
      <c r="G73" s="38"/>
      <c r="H73" s="8"/>
      <c r="I73" s="2">
        <f t="shared" si="5"/>
        <v>0</v>
      </c>
    </row>
    <row r="74" spans="1:9" s="4" customFormat="1" ht="14.65" customHeight="1" x14ac:dyDescent="0.2">
      <c r="A74" s="8" t="s">
        <v>81</v>
      </c>
      <c r="B74" s="9"/>
      <c r="C74" s="9"/>
      <c r="D74" s="9"/>
      <c r="E74" s="9"/>
      <c r="F74" s="10">
        <f t="shared" si="6"/>
        <v>0</v>
      </c>
      <c r="G74" s="38"/>
      <c r="H74" s="8"/>
      <c r="I74" s="2">
        <f t="shared" si="5"/>
        <v>0</v>
      </c>
    </row>
    <row r="75" spans="1:9" s="4" customFormat="1" ht="14.65" customHeight="1" x14ac:dyDescent="0.2">
      <c r="A75" s="8" t="s">
        <v>82</v>
      </c>
      <c r="B75" s="9"/>
      <c r="C75" s="9"/>
      <c r="D75" s="9"/>
      <c r="E75" s="9"/>
      <c r="F75" s="10">
        <f t="shared" si="6"/>
        <v>0</v>
      </c>
      <c r="G75" s="38"/>
      <c r="H75" s="8"/>
      <c r="I75" s="2">
        <f t="shared" si="5"/>
        <v>0</v>
      </c>
    </row>
    <row r="76" spans="1:9" s="4" customFormat="1" ht="14.65" customHeight="1" x14ac:dyDescent="0.2">
      <c r="A76" s="8" t="s">
        <v>83</v>
      </c>
      <c r="B76" s="9"/>
      <c r="C76" s="9"/>
      <c r="D76" s="9"/>
      <c r="E76" s="9"/>
      <c r="F76" s="10">
        <f t="shared" si="6"/>
        <v>0</v>
      </c>
      <c r="G76" s="38"/>
      <c r="H76" s="8"/>
      <c r="I76" s="2">
        <f t="shared" si="5"/>
        <v>0</v>
      </c>
    </row>
    <row r="77" spans="1:9" s="4" customFormat="1" ht="14.65" customHeight="1" x14ac:dyDescent="0.2">
      <c r="A77" s="8" t="s">
        <v>84</v>
      </c>
      <c r="B77" s="9"/>
      <c r="C77" s="9"/>
      <c r="D77" s="9"/>
      <c r="E77" s="9"/>
      <c r="F77" s="10">
        <f t="shared" si="6"/>
        <v>0</v>
      </c>
      <c r="G77" s="38"/>
      <c r="H77" s="8"/>
      <c r="I77" s="2">
        <f t="shared" si="5"/>
        <v>0</v>
      </c>
    </row>
    <row r="78" spans="1:9" s="4" customFormat="1" ht="14.65" customHeight="1" x14ac:dyDescent="0.2">
      <c r="A78" s="8" t="s">
        <v>85</v>
      </c>
      <c r="B78" s="9"/>
      <c r="C78" s="9"/>
      <c r="D78" s="9"/>
      <c r="E78" s="9"/>
      <c r="F78" s="10">
        <f t="shared" si="6"/>
        <v>0</v>
      </c>
      <c r="G78" s="38"/>
      <c r="H78" s="8"/>
      <c r="I78" s="2">
        <f t="shared" si="5"/>
        <v>0</v>
      </c>
    </row>
    <row r="79" spans="1:9" s="4" customFormat="1" ht="14.65" customHeight="1" x14ac:dyDescent="0.2">
      <c r="A79" s="8" t="s">
        <v>86</v>
      </c>
      <c r="B79" s="9"/>
      <c r="C79" s="9"/>
      <c r="D79" s="9"/>
      <c r="E79" s="9"/>
      <c r="F79" s="10">
        <f t="shared" si="6"/>
        <v>0</v>
      </c>
      <c r="G79" s="38"/>
      <c r="H79" s="8"/>
      <c r="I79" s="2">
        <f t="shared" si="5"/>
        <v>0</v>
      </c>
    </row>
    <row r="80" spans="1:9" s="4" customFormat="1" ht="14.65" customHeight="1" x14ac:dyDescent="0.2">
      <c r="A80" s="8" t="s">
        <v>87</v>
      </c>
      <c r="B80" s="9"/>
      <c r="C80" s="9"/>
      <c r="D80" s="9"/>
      <c r="E80" s="9"/>
      <c r="F80" s="10" t="s">
        <v>23</v>
      </c>
      <c r="G80" s="38"/>
      <c r="H80" s="8"/>
      <c r="I80" s="1" t="s">
        <v>23</v>
      </c>
    </row>
    <row r="81" spans="1:9" s="4" customFormat="1" ht="14.65" customHeight="1" x14ac:dyDescent="0.2">
      <c r="A81" s="5" t="s">
        <v>96</v>
      </c>
      <c r="B81" s="12">
        <f>B82+B83+B84+B85+B86+B87</f>
        <v>0</v>
      </c>
      <c r="C81" s="12">
        <f>C82+C83+C84+C85+C86+C87</f>
        <v>0</v>
      </c>
      <c r="D81" s="12">
        <f>D82+D83+D84+D85+D86+D87</f>
        <v>0</v>
      </c>
      <c r="E81" s="12">
        <f>E82+E83+E84+E85+E86+E87</f>
        <v>0</v>
      </c>
      <c r="F81" s="13">
        <f t="shared" ref="F81:F87" si="7">D81-B81</f>
        <v>0</v>
      </c>
      <c r="G81" s="36" t="e">
        <f>(D81-B81)/B81*100</f>
        <v>#DIV/0!</v>
      </c>
      <c r="H81" s="8"/>
      <c r="I81" s="1">
        <f t="shared" ref="I81:I87" si="8">(D81*100000)/521619</f>
        <v>0</v>
      </c>
    </row>
    <row r="82" spans="1:9" s="4" customFormat="1" ht="14.65" customHeight="1" x14ac:dyDescent="0.2">
      <c r="A82" s="8" t="s">
        <v>88</v>
      </c>
      <c r="B82" s="9"/>
      <c r="C82" s="9"/>
      <c r="D82" s="9"/>
      <c r="E82" s="9"/>
      <c r="F82" s="10">
        <f t="shared" si="7"/>
        <v>0</v>
      </c>
      <c r="G82" s="38"/>
      <c r="H82" s="8"/>
      <c r="I82" s="2">
        <f t="shared" si="8"/>
        <v>0</v>
      </c>
    </row>
    <row r="83" spans="1:9" s="4" customFormat="1" ht="14.65" customHeight="1" x14ac:dyDescent="0.2">
      <c r="A83" s="8" t="s">
        <v>89</v>
      </c>
      <c r="B83" s="9"/>
      <c r="C83" s="9"/>
      <c r="D83" s="9"/>
      <c r="E83" s="9"/>
      <c r="F83" s="10">
        <f t="shared" si="7"/>
        <v>0</v>
      </c>
      <c r="G83" s="38"/>
      <c r="H83" s="8"/>
      <c r="I83" s="2">
        <f t="shared" si="8"/>
        <v>0</v>
      </c>
    </row>
    <row r="84" spans="1:9" s="4" customFormat="1" ht="14.65" customHeight="1" x14ac:dyDescent="0.2">
      <c r="A84" s="8" t="s">
        <v>90</v>
      </c>
      <c r="B84" s="9"/>
      <c r="C84" s="9"/>
      <c r="D84" s="9"/>
      <c r="E84" s="9"/>
      <c r="F84" s="10">
        <f t="shared" si="7"/>
        <v>0</v>
      </c>
      <c r="G84" s="38"/>
      <c r="H84" s="8"/>
      <c r="I84" s="2">
        <f t="shared" si="8"/>
        <v>0</v>
      </c>
    </row>
    <row r="85" spans="1:9" s="4" customFormat="1" ht="14.65" customHeight="1" x14ac:dyDescent="0.2">
      <c r="A85" s="8" t="s">
        <v>91</v>
      </c>
      <c r="B85" s="9"/>
      <c r="C85" s="9"/>
      <c r="D85" s="9"/>
      <c r="E85" s="9"/>
      <c r="F85" s="10">
        <f t="shared" si="7"/>
        <v>0</v>
      </c>
      <c r="G85" s="38"/>
      <c r="H85" s="8"/>
      <c r="I85" s="2">
        <f t="shared" si="8"/>
        <v>0</v>
      </c>
    </row>
    <row r="86" spans="1:9" s="4" customFormat="1" ht="14.65" customHeight="1" x14ac:dyDescent="0.2">
      <c r="A86" s="8" t="s">
        <v>92</v>
      </c>
      <c r="B86" s="9"/>
      <c r="C86" s="9"/>
      <c r="D86" s="9"/>
      <c r="E86" s="9"/>
      <c r="F86" s="10">
        <f t="shared" si="7"/>
        <v>0</v>
      </c>
      <c r="G86" s="38"/>
      <c r="H86" s="8"/>
      <c r="I86" s="2">
        <f t="shared" si="8"/>
        <v>0</v>
      </c>
    </row>
    <row r="87" spans="1:9" s="4" customFormat="1" ht="14.65" customHeight="1" x14ac:dyDescent="0.2">
      <c r="A87" s="8" t="s">
        <v>93</v>
      </c>
      <c r="B87" s="9"/>
      <c r="C87" s="9"/>
      <c r="D87" s="9"/>
      <c r="E87" s="9"/>
      <c r="F87" s="10">
        <f t="shared" si="7"/>
        <v>0</v>
      </c>
      <c r="G87" s="38"/>
      <c r="H87" s="8"/>
      <c r="I87" s="2">
        <f t="shared" si="8"/>
        <v>0</v>
      </c>
    </row>
    <row r="88" spans="1:9" s="4" customFormat="1" ht="14.65" customHeight="1" x14ac:dyDescent="0.2">
      <c r="A88" s="8"/>
      <c r="B88" s="9"/>
      <c r="C88" s="9"/>
      <c r="D88" s="9"/>
      <c r="E88" s="9"/>
      <c r="F88" s="10"/>
      <c r="G88" s="8"/>
      <c r="H88" s="8"/>
      <c r="I88" s="8"/>
    </row>
  </sheetData>
  <mergeCells count="10">
    <mergeCell ref="B58:C58"/>
    <mergeCell ref="D58:E58"/>
    <mergeCell ref="A58:A59"/>
    <mergeCell ref="J1:O1"/>
    <mergeCell ref="A2:I2"/>
    <mergeCell ref="A1:I1"/>
    <mergeCell ref="A3:A4"/>
    <mergeCell ref="B3:C3"/>
    <mergeCell ref="D3:E3"/>
    <mergeCell ref="I3:I4"/>
  </mergeCells>
  <pageMargins left="0.39370078740157483" right="0" top="0" bottom="0" header="0.31496062992125984" footer="0.31496062992125984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Q17" sqref="Q17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ตุลาคม 2566</vt:lpstr>
      <vt:lpstr>Sheet3</vt:lpstr>
    </vt:vector>
  </TitlesOfParts>
  <Company>doe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doe</dc:creator>
  <cp:lastModifiedBy>ณัฏฐี</cp:lastModifiedBy>
  <cp:lastPrinted>2024-01-10T02:43:18Z</cp:lastPrinted>
  <dcterms:created xsi:type="dcterms:W3CDTF">2006-01-18T04:15:41Z</dcterms:created>
  <dcterms:modified xsi:type="dcterms:W3CDTF">2024-01-10T03:08:49Z</dcterms:modified>
</cp:coreProperties>
</file>